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<sst xmlns="http://schemas.openxmlformats.org/spreadsheetml/2006/main" count="33" uniqueCount="25">
  <si>
    <t>Location Name</t>
  </si>
  <si>
    <t>Country Code</t>
  </si>
  <si>
    <t>Indicator Name</t>
  </si>
  <si>
    <t>Sub-Saharan Africa</t>
  </si>
  <si>
    <t>SSF</t>
  </si>
  <si>
    <t>Mortality rate, infant (per 1,000 live births)</t>
  </si>
  <si>
    <t>Fertility rate, total (births per woman)</t>
  </si>
  <si>
    <t>Sub-Saharan Africa (excluding high income)</t>
  </si>
  <si>
    <t>SSA</t>
  </si>
  <si>
    <t>Mortality rate, under-5 (per 1,000 live births)</t>
  </si>
  <si>
    <t>Source: World Bank</t>
  </si>
  <si>
    <t>Calculations</t>
  </si>
  <si>
    <t>Mortality rate, infant (per birth)</t>
  </si>
  <si>
    <t>Mortality rate, under 5 (per birth)</t>
  </si>
  <si>
    <t>Rate of survival to 1 year (per birth)</t>
  </si>
  <si>
    <t>Rate of survival to 5 years (per birth)</t>
  </si>
  <si>
    <t>Relative change in fertility</t>
  </si>
  <si>
    <t>Infant mortality only</t>
  </si>
  <si>
    <t>Under-5 mortality</t>
  </si>
  <si>
    <t>Relative change in survival rate</t>
  </si>
  <si>
    <t>Change in fertility that would be explained by change in survival rate, if parents keep number of surviving children constant</t>
  </si>
  <si>
    <t>Fraction of actual change in fertility that can be explained by change in survival rate, if parents keep number of surviving children constant</t>
  </si>
  <si>
    <t>Doepke 2005</t>
  </si>
  <si>
    <t>England 1861-1951</t>
  </si>
  <si>
    <t>Infant mortality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</si>
</sst>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6">
    <font>
      <sz val="10.0"/>
      <color rgb="FF000000"/>
      <name val="Arial"/>
    </font>
    <font>
      <sz val="11.0"/>
      <color rgb="FF000000"/>
      <name val="Calibri"/>
    </font>
    <font>
      <u/>
      <sz val="11.0"/>
      <color rgb="FF1155CC"/>
      <name val="Calibri"/>
    </font>
    <font>
      <color theme="1"/>
      <name val="Arial"/>
    </font>
    <font>
      <u/>
      <color rgb="FF0000FF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2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2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9" xfId="0" applyAlignment="1" applyFont="1" applyNumberFormat="1">
      <alignment shrinkToFit="0" vertical="bottom" wrapText="0"/>
    </xf>
    <xf borderId="0" fillId="0" fontId="3" numFmtId="0" xfId="0" applyAlignment="1" applyFont="1">
      <alignment readingOrder="0"/>
    </xf>
    <xf borderId="0" fillId="0" fontId="1" numFmtId="2" xfId="0" applyAlignment="1" applyFont="1" applyNumberForma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3" numFmtId="9" xfId="0" applyAlignment="1" applyFont="1" applyNumberFormat="1">
      <alignment readingOrder="0"/>
    </xf>
    <xf borderId="0" fillId="0" fontId="1" numFmtId="9" xfId="0" applyAlignment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Rate of survival to 5 years (per birth) vs. Fertility rate, total (births per woman)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Sheet1!$A$3:$C$3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Sheet1!$D$10:$AE$10</c:f>
            </c:numRef>
          </c:xVal>
          <c:yVal>
            <c:numRef>
              <c:f>Sheet1!$D$3:$AE$3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412319"/>
        <c:axId val="1376490718"/>
      </c:scatterChart>
      <c:valAx>
        <c:axId val="42641231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Rate of survival to 5 years (per birth)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76490718"/>
      </c:valAx>
      <c:valAx>
        <c:axId val="13764907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Fertility rate, total (births per woman)</a:t>
                </a:r>
              </a:p>
            </c:rich>
          </c:tx>
          <c:layout>
            <c:manualLayout>
              <c:xMode val="edge"/>
              <c:yMode val="edge"/>
              <c:x val="0.03091666666666667"/>
              <c:y val="0.18845462713387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64123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85725</xdr:colOff>
      <xdr:row>18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worldbank.org/" TargetMode="External"/><Relationship Id="rId2" Type="http://schemas.openxmlformats.org/officeDocument/2006/relationships/hyperlink" Target="https://link.springer.com/content/pdf/10.1007/s00148-004-0208-z.pdf" TargetMode="External"/><Relationship Id="rId3" Type="http://schemas.openxmlformats.org/officeDocument/2006/relationships/hyperlink" Target="https://link.springer.com/content/pdf/10.1007/s00148-004-0208-z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6.71"/>
  </cols>
  <sheetData>
    <row r="1">
      <c r="A1" s="1" t="s">
        <v>0</v>
      </c>
      <c r="B1" s="1" t="s">
        <v>1</v>
      </c>
      <c r="C1" s="1" t="s">
        <v>2</v>
      </c>
      <c r="D1" s="1">
        <v>1990.0</v>
      </c>
      <c r="E1" s="1">
        <v>1991.0</v>
      </c>
      <c r="F1" s="1">
        <v>1992.0</v>
      </c>
      <c r="G1" s="1">
        <v>1993.0</v>
      </c>
      <c r="H1" s="1">
        <v>1994.0</v>
      </c>
      <c r="I1" s="1">
        <v>1995.0</v>
      </c>
      <c r="J1" s="1">
        <v>1996.0</v>
      </c>
      <c r="K1" s="1">
        <v>1997.0</v>
      </c>
      <c r="L1" s="1">
        <v>1998.0</v>
      </c>
      <c r="M1" s="1">
        <v>1999.0</v>
      </c>
      <c r="N1" s="1">
        <v>2000.0</v>
      </c>
      <c r="O1" s="1">
        <v>2001.0</v>
      </c>
      <c r="P1" s="1">
        <v>2002.0</v>
      </c>
      <c r="Q1" s="1">
        <v>2003.0</v>
      </c>
      <c r="R1" s="1">
        <v>2004.0</v>
      </c>
      <c r="S1" s="1">
        <v>2005.0</v>
      </c>
      <c r="T1" s="1">
        <v>2006.0</v>
      </c>
      <c r="U1" s="2">
        <v>2007.0</v>
      </c>
      <c r="V1" s="1">
        <v>2008.0</v>
      </c>
      <c r="W1" s="1">
        <v>2009.0</v>
      </c>
      <c r="X1" s="1">
        <v>2010.0</v>
      </c>
      <c r="Y1" s="1">
        <v>2011.0</v>
      </c>
      <c r="Z1" s="1">
        <v>2012.0</v>
      </c>
      <c r="AA1" s="1">
        <v>2013.0</v>
      </c>
      <c r="AB1" s="1">
        <v>2014.0</v>
      </c>
      <c r="AC1" s="1">
        <v>2015.0</v>
      </c>
      <c r="AD1" s="1">
        <v>2016.0</v>
      </c>
      <c r="AE1" s="1">
        <v>2017.0</v>
      </c>
    </row>
    <row r="2">
      <c r="A2" s="3" t="s">
        <v>3</v>
      </c>
      <c r="B2" s="3" t="s">
        <v>4</v>
      </c>
      <c r="C2" s="3" t="s">
        <v>5</v>
      </c>
      <c r="D2" s="4">
        <v>107.4</v>
      </c>
      <c r="E2" s="4">
        <v>106.6</v>
      </c>
      <c r="F2" s="4">
        <v>105.7</v>
      </c>
      <c r="G2" s="4">
        <v>104.8</v>
      </c>
      <c r="H2" s="4">
        <v>103.9</v>
      </c>
      <c r="I2" s="4">
        <v>102.5</v>
      </c>
      <c r="J2" s="4">
        <v>101.0</v>
      </c>
      <c r="K2" s="4">
        <v>99.3</v>
      </c>
      <c r="L2" s="4">
        <v>97.3</v>
      </c>
      <c r="M2" s="4">
        <v>94.9</v>
      </c>
      <c r="N2" s="4">
        <v>92.4</v>
      </c>
      <c r="O2" s="4">
        <v>89.6</v>
      </c>
      <c r="P2" s="4">
        <v>86.6</v>
      </c>
      <c r="Q2" s="4">
        <v>83.7</v>
      </c>
      <c r="R2" s="4">
        <v>80.7</v>
      </c>
      <c r="S2" s="4">
        <v>77.8</v>
      </c>
      <c r="T2" s="4">
        <v>75.0</v>
      </c>
      <c r="U2" s="4">
        <v>72.4</v>
      </c>
      <c r="V2" s="4">
        <v>69.9</v>
      </c>
      <c r="W2" s="4">
        <v>67.6</v>
      </c>
      <c r="X2" s="4">
        <v>65.4</v>
      </c>
      <c r="Y2" s="4">
        <v>63.4</v>
      </c>
      <c r="Z2" s="4">
        <v>61.6</v>
      </c>
      <c r="AA2" s="4">
        <v>59.9</v>
      </c>
      <c r="AB2" s="4">
        <v>58.3</v>
      </c>
      <c r="AC2" s="4">
        <v>56.8</v>
      </c>
      <c r="AD2" s="4">
        <v>55.4</v>
      </c>
      <c r="AE2" s="4">
        <v>54.1</v>
      </c>
    </row>
    <row r="3">
      <c r="A3" s="3" t="s">
        <v>3</v>
      </c>
      <c r="B3" s="3" t="s">
        <v>4</v>
      </c>
      <c r="C3" s="3" t="s">
        <v>6</v>
      </c>
      <c r="D3" s="4">
        <v>6.34773</v>
      </c>
      <c r="E3" s="4">
        <v>6.277412</v>
      </c>
      <c r="F3" s="4">
        <v>6.207513</v>
      </c>
      <c r="G3" s="4">
        <v>6.140673</v>
      </c>
      <c r="H3" s="4">
        <v>6.077455</v>
      </c>
      <c r="I3" s="4">
        <v>6.018317</v>
      </c>
      <c r="J3" s="4">
        <v>5.961994</v>
      </c>
      <c r="K3" s="4">
        <v>5.907776</v>
      </c>
      <c r="L3" s="4">
        <v>5.855645</v>
      </c>
      <c r="M3" s="4">
        <v>5.805019</v>
      </c>
      <c r="N3" s="4">
        <v>5.755293</v>
      </c>
      <c r="O3" s="4">
        <v>5.706678</v>
      </c>
      <c r="P3" s="4">
        <v>5.659603</v>
      </c>
      <c r="Q3" s="4">
        <v>5.613047</v>
      </c>
      <c r="R3" s="4">
        <v>5.567296</v>
      </c>
      <c r="S3" s="4">
        <v>5.521002</v>
      </c>
      <c r="T3" s="4">
        <v>5.472828</v>
      </c>
      <c r="U3" s="4">
        <v>5.423245</v>
      </c>
      <c r="V3" s="4">
        <v>5.371375</v>
      </c>
      <c r="W3" s="4">
        <v>5.316515</v>
      </c>
      <c r="X3" s="4">
        <v>5.257987</v>
      </c>
      <c r="Y3" s="4">
        <v>5.195217</v>
      </c>
      <c r="Z3" s="4">
        <v>5.128314</v>
      </c>
      <c r="AA3" s="4">
        <v>5.058321</v>
      </c>
      <c r="AB3" s="4">
        <v>4.986261</v>
      </c>
      <c r="AC3" s="4">
        <v>4.91289</v>
      </c>
      <c r="AD3" s="4">
        <v>4.838671</v>
      </c>
      <c r="AE3" s="4">
        <v>4.7652</v>
      </c>
    </row>
    <row r="4">
      <c r="A4" s="3" t="s">
        <v>7</v>
      </c>
      <c r="B4" s="3" t="s">
        <v>8</v>
      </c>
      <c r="C4" s="3" t="s">
        <v>9</v>
      </c>
      <c r="D4" s="4">
        <v>179.879972</v>
      </c>
      <c r="E4" s="4">
        <v>178.43391</v>
      </c>
      <c r="F4" s="4">
        <v>176.935426</v>
      </c>
      <c r="G4" s="4">
        <v>175.447422</v>
      </c>
      <c r="H4" s="4">
        <v>174.675055</v>
      </c>
      <c r="I4" s="4">
        <v>171.846043</v>
      </c>
      <c r="J4" s="4">
        <v>168.516646</v>
      </c>
      <c r="K4" s="4">
        <v>165.583494</v>
      </c>
      <c r="L4" s="4">
        <v>162.136401</v>
      </c>
      <c r="M4" s="4">
        <v>157.552607</v>
      </c>
      <c r="N4" s="4">
        <v>152.814025</v>
      </c>
      <c r="O4" s="4">
        <v>147.575815</v>
      </c>
      <c r="P4" s="4">
        <v>142.063437</v>
      </c>
      <c r="Q4" s="4">
        <v>136.446724</v>
      </c>
      <c r="R4" s="4">
        <v>130.818992</v>
      </c>
      <c r="S4" s="4">
        <v>125.372057</v>
      </c>
      <c r="T4" s="4">
        <v>120.164511</v>
      </c>
      <c r="U4" s="4">
        <v>115.078295</v>
      </c>
      <c r="V4" s="4">
        <v>110.147311</v>
      </c>
      <c r="W4" s="4">
        <v>105.526705</v>
      </c>
      <c r="X4" s="4">
        <v>101.259963</v>
      </c>
      <c r="Y4" s="4">
        <v>97.2993148</v>
      </c>
      <c r="Z4" s="4">
        <v>93.7082508</v>
      </c>
      <c r="AA4" s="4">
        <v>90.4642511</v>
      </c>
      <c r="AB4" s="4">
        <v>87.5065739</v>
      </c>
      <c r="AC4" s="4">
        <v>84.8053016</v>
      </c>
      <c r="AD4" s="4">
        <v>82.2212549</v>
      </c>
      <c r="AE4" s="4">
        <v>79.8414246</v>
      </c>
    </row>
    <row r="5">
      <c r="A5" s="5" t="s">
        <v>10</v>
      </c>
      <c r="B5" s="6"/>
      <c r="C5" s="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7"/>
      <c r="B6" s="7"/>
      <c r="C6" s="1" t="s">
        <v>11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>
      <c r="A7" s="6"/>
      <c r="B7" s="6"/>
      <c r="C7" s="3" t="s">
        <v>12</v>
      </c>
      <c r="D7" s="6">
        <f t="shared" ref="D7:AE7" si="1">D2/1000</f>
        <v>0.1074</v>
      </c>
      <c r="E7" s="6">
        <f t="shared" si="1"/>
        <v>0.1066</v>
      </c>
      <c r="F7" s="6">
        <f t="shared" si="1"/>
        <v>0.1057</v>
      </c>
      <c r="G7" s="6">
        <f t="shared" si="1"/>
        <v>0.1048</v>
      </c>
      <c r="H7" s="6">
        <f t="shared" si="1"/>
        <v>0.1039</v>
      </c>
      <c r="I7" s="6">
        <f t="shared" si="1"/>
        <v>0.1025</v>
      </c>
      <c r="J7" s="6">
        <f t="shared" si="1"/>
        <v>0.101</v>
      </c>
      <c r="K7" s="6">
        <f t="shared" si="1"/>
        <v>0.0993</v>
      </c>
      <c r="L7" s="6">
        <f t="shared" si="1"/>
        <v>0.0973</v>
      </c>
      <c r="M7" s="6">
        <f t="shared" si="1"/>
        <v>0.0949</v>
      </c>
      <c r="N7" s="6">
        <f t="shared" si="1"/>
        <v>0.0924</v>
      </c>
      <c r="O7" s="6">
        <f t="shared" si="1"/>
        <v>0.0896</v>
      </c>
      <c r="P7" s="6">
        <f t="shared" si="1"/>
        <v>0.0866</v>
      </c>
      <c r="Q7" s="6">
        <f t="shared" si="1"/>
        <v>0.0837</v>
      </c>
      <c r="R7" s="6">
        <f t="shared" si="1"/>
        <v>0.0807</v>
      </c>
      <c r="S7" s="6">
        <f t="shared" si="1"/>
        <v>0.0778</v>
      </c>
      <c r="T7" s="6">
        <f t="shared" si="1"/>
        <v>0.075</v>
      </c>
      <c r="U7" s="6">
        <f t="shared" si="1"/>
        <v>0.0724</v>
      </c>
      <c r="V7" s="6">
        <f t="shared" si="1"/>
        <v>0.0699</v>
      </c>
      <c r="W7" s="6">
        <f t="shared" si="1"/>
        <v>0.0676</v>
      </c>
      <c r="X7" s="6">
        <f t="shared" si="1"/>
        <v>0.0654</v>
      </c>
      <c r="Y7" s="6">
        <f t="shared" si="1"/>
        <v>0.0634</v>
      </c>
      <c r="Z7" s="6">
        <f t="shared" si="1"/>
        <v>0.0616</v>
      </c>
      <c r="AA7" s="6">
        <f t="shared" si="1"/>
        <v>0.0599</v>
      </c>
      <c r="AB7" s="6">
        <f t="shared" si="1"/>
        <v>0.0583</v>
      </c>
      <c r="AC7" s="6">
        <f t="shared" si="1"/>
        <v>0.0568</v>
      </c>
      <c r="AD7" s="6">
        <f t="shared" si="1"/>
        <v>0.0554</v>
      </c>
      <c r="AE7" s="6">
        <f t="shared" si="1"/>
        <v>0.0541</v>
      </c>
    </row>
    <row r="8">
      <c r="A8" s="6"/>
      <c r="B8" s="6"/>
      <c r="C8" s="3" t="s">
        <v>13</v>
      </c>
      <c r="D8" s="8">
        <f t="shared" ref="D8:AE8" si="2">D4/1000</f>
        <v>0.179879972</v>
      </c>
      <c r="E8" s="8">
        <f t="shared" si="2"/>
        <v>0.17843391</v>
      </c>
      <c r="F8" s="8">
        <f t="shared" si="2"/>
        <v>0.176935426</v>
      </c>
      <c r="G8" s="8">
        <f t="shared" si="2"/>
        <v>0.175447422</v>
      </c>
      <c r="H8" s="8">
        <f t="shared" si="2"/>
        <v>0.174675055</v>
      </c>
      <c r="I8" s="8">
        <f t="shared" si="2"/>
        <v>0.171846043</v>
      </c>
      <c r="J8" s="8">
        <f t="shared" si="2"/>
        <v>0.168516646</v>
      </c>
      <c r="K8" s="8">
        <f t="shared" si="2"/>
        <v>0.165583494</v>
      </c>
      <c r="L8" s="8">
        <f t="shared" si="2"/>
        <v>0.162136401</v>
      </c>
      <c r="M8" s="8">
        <f t="shared" si="2"/>
        <v>0.157552607</v>
      </c>
      <c r="N8" s="8">
        <f t="shared" si="2"/>
        <v>0.152814025</v>
      </c>
      <c r="O8" s="8">
        <f t="shared" si="2"/>
        <v>0.147575815</v>
      </c>
      <c r="P8" s="8">
        <f t="shared" si="2"/>
        <v>0.142063437</v>
      </c>
      <c r="Q8" s="8">
        <f t="shared" si="2"/>
        <v>0.136446724</v>
      </c>
      <c r="R8" s="8">
        <f t="shared" si="2"/>
        <v>0.130818992</v>
      </c>
      <c r="S8" s="8">
        <f t="shared" si="2"/>
        <v>0.125372057</v>
      </c>
      <c r="T8" s="8">
        <f t="shared" si="2"/>
        <v>0.120164511</v>
      </c>
      <c r="U8" s="8">
        <f t="shared" si="2"/>
        <v>0.115078295</v>
      </c>
      <c r="V8" s="8">
        <f t="shared" si="2"/>
        <v>0.110147311</v>
      </c>
      <c r="W8" s="8">
        <f t="shared" si="2"/>
        <v>0.105526705</v>
      </c>
      <c r="X8" s="8">
        <f t="shared" si="2"/>
        <v>0.101259963</v>
      </c>
      <c r="Y8" s="8">
        <f t="shared" si="2"/>
        <v>0.0972993148</v>
      </c>
      <c r="Z8" s="8">
        <f t="shared" si="2"/>
        <v>0.0937082508</v>
      </c>
      <c r="AA8" s="8">
        <f t="shared" si="2"/>
        <v>0.0904642511</v>
      </c>
      <c r="AB8" s="8">
        <f t="shared" si="2"/>
        <v>0.0875065739</v>
      </c>
      <c r="AC8" s="8">
        <f t="shared" si="2"/>
        <v>0.0848053016</v>
      </c>
      <c r="AD8" s="8">
        <f t="shared" si="2"/>
        <v>0.0822212549</v>
      </c>
      <c r="AE8" s="8">
        <f t="shared" si="2"/>
        <v>0.0798414246</v>
      </c>
    </row>
    <row r="9">
      <c r="A9" s="6"/>
      <c r="B9" s="6"/>
      <c r="C9" s="3" t="s">
        <v>14</v>
      </c>
      <c r="D9" s="6">
        <f t="shared" ref="D9:AE9" si="3">1-D7</f>
        <v>0.8926</v>
      </c>
      <c r="E9" s="6">
        <f t="shared" si="3"/>
        <v>0.8934</v>
      </c>
      <c r="F9" s="6">
        <f t="shared" si="3"/>
        <v>0.8943</v>
      </c>
      <c r="G9" s="6">
        <f t="shared" si="3"/>
        <v>0.8952</v>
      </c>
      <c r="H9" s="6">
        <f t="shared" si="3"/>
        <v>0.8961</v>
      </c>
      <c r="I9" s="6">
        <f t="shared" si="3"/>
        <v>0.8975</v>
      </c>
      <c r="J9" s="6">
        <f t="shared" si="3"/>
        <v>0.899</v>
      </c>
      <c r="K9" s="6">
        <f t="shared" si="3"/>
        <v>0.9007</v>
      </c>
      <c r="L9" s="6">
        <f t="shared" si="3"/>
        <v>0.9027</v>
      </c>
      <c r="M9" s="6">
        <f t="shared" si="3"/>
        <v>0.9051</v>
      </c>
      <c r="N9" s="6">
        <f t="shared" si="3"/>
        <v>0.9076</v>
      </c>
      <c r="O9" s="6">
        <f t="shared" si="3"/>
        <v>0.9104</v>
      </c>
      <c r="P9" s="6">
        <f t="shared" si="3"/>
        <v>0.9134</v>
      </c>
      <c r="Q9" s="6">
        <f t="shared" si="3"/>
        <v>0.9163</v>
      </c>
      <c r="R9" s="6">
        <f t="shared" si="3"/>
        <v>0.9193</v>
      </c>
      <c r="S9" s="6">
        <f t="shared" si="3"/>
        <v>0.9222</v>
      </c>
      <c r="T9" s="6">
        <f t="shared" si="3"/>
        <v>0.925</v>
      </c>
      <c r="U9" s="6">
        <f t="shared" si="3"/>
        <v>0.9276</v>
      </c>
      <c r="V9" s="6">
        <f t="shared" si="3"/>
        <v>0.9301</v>
      </c>
      <c r="W9" s="6">
        <f t="shared" si="3"/>
        <v>0.9324</v>
      </c>
      <c r="X9" s="6">
        <f t="shared" si="3"/>
        <v>0.9346</v>
      </c>
      <c r="Y9" s="6">
        <f t="shared" si="3"/>
        <v>0.9366</v>
      </c>
      <c r="Z9" s="6">
        <f t="shared" si="3"/>
        <v>0.9384</v>
      </c>
      <c r="AA9" s="6">
        <f t="shared" si="3"/>
        <v>0.9401</v>
      </c>
      <c r="AB9" s="6">
        <f t="shared" si="3"/>
        <v>0.9417</v>
      </c>
      <c r="AC9" s="6">
        <f t="shared" si="3"/>
        <v>0.9432</v>
      </c>
      <c r="AD9" s="6">
        <f t="shared" si="3"/>
        <v>0.9446</v>
      </c>
      <c r="AE9" s="6">
        <f t="shared" si="3"/>
        <v>0.9459</v>
      </c>
    </row>
    <row r="10">
      <c r="A10" s="6"/>
      <c r="B10" s="6"/>
      <c r="C10" s="3" t="s">
        <v>15</v>
      </c>
      <c r="D10" s="8">
        <f t="shared" ref="D10:AE10" si="4">1-D8</f>
        <v>0.820120028</v>
      </c>
      <c r="E10" s="8">
        <f t="shared" si="4"/>
        <v>0.82156609</v>
      </c>
      <c r="F10" s="8">
        <f t="shared" si="4"/>
        <v>0.823064574</v>
      </c>
      <c r="G10" s="8">
        <f t="shared" si="4"/>
        <v>0.824552578</v>
      </c>
      <c r="H10" s="8">
        <f t="shared" si="4"/>
        <v>0.825324945</v>
      </c>
      <c r="I10" s="8">
        <f t="shared" si="4"/>
        <v>0.828153957</v>
      </c>
      <c r="J10" s="8">
        <f t="shared" si="4"/>
        <v>0.831483354</v>
      </c>
      <c r="K10" s="8">
        <f t="shared" si="4"/>
        <v>0.834416506</v>
      </c>
      <c r="L10" s="8">
        <f t="shared" si="4"/>
        <v>0.837863599</v>
      </c>
      <c r="M10" s="8">
        <f t="shared" si="4"/>
        <v>0.842447393</v>
      </c>
      <c r="N10" s="8">
        <f t="shared" si="4"/>
        <v>0.847185975</v>
      </c>
      <c r="O10" s="8">
        <f t="shared" si="4"/>
        <v>0.852424185</v>
      </c>
      <c r="P10" s="8">
        <f t="shared" si="4"/>
        <v>0.857936563</v>
      </c>
      <c r="Q10" s="8">
        <f t="shared" si="4"/>
        <v>0.863553276</v>
      </c>
      <c r="R10" s="8">
        <f t="shared" si="4"/>
        <v>0.869181008</v>
      </c>
      <c r="S10" s="8">
        <f t="shared" si="4"/>
        <v>0.874627943</v>
      </c>
      <c r="T10" s="8">
        <f t="shared" si="4"/>
        <v>0.879835489</v>
      </c>
      <c r="U10" s="8">
        <f t="shared" si="4"/>
        <v>0.884921705</v>
      </c>
      <c r="V10" s="8">
        <f t="shared" si="4"/>
        <v>0.889852689</v>
      </c>
      <c r="W10" s="8">
        <f t="shared" si="4"/>
        <v>0.894473295</v>
      </c>
      <c r="X10" s="8">
        <f t="shared" si="4"/>
        <v>0.898740037</v>
      </c>
      <c r="Y10" s="8">
        <f t="shared" si="4"/>
        <v>0.9027006852</v>
      </c>
      <c r="Z10" s="8">
        <f t="shared" si="4"/>
        <v>0.9062917492</v>
      </c>
      <c r="AA10" s="8">
        <f t="shared" si="4"/>
        <v>0.9095357489</v>
      </c>
      <c r="AB10" s="8">
        <f t="shared" si="4"/>
        <v>0.9124934261</v>
      </c>
      <c r="AC10" s="8">
        <f t="shared" si="4"/>
        <v>0.9151946984</v>
      </c>
      <c r="AD10" s="8">
        <f t="shared" si="4"/>
        <v>0.9177787451</v>
      </c>
      <c r="AE10" s="8">
        <f t="shared" si="4"/>
        <v>0.9201585754</v>
      </c>
    </row>
    <row r="1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>
      <c r="A12" s="6"/>
      <c r="B12" s="6"/>
      <c r="C12" s="9" t="s">
        <v>16</v>
      </c>
      <c r="D12" s="10">
        <f>AE3/D3-1</f>
        <v>-0.249306445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>
      <c r="A13" s="6"/>
      <c r="B13" s="6"/>
      <c r="D13" s="11" t="s">
        <v>17</v>
      </c>
      <c r="E13" s="9" t="s">
        <v>18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6"/>
      <c r="B14" s="6"/>
      <c r="C14" s="9" t="s">
        <v>19</v>
      </c>
      <c r="D14" s="10">
        <f>AE9/D9-1</f>
        <v>0.0597131974</v>
      </c>
      <c r="E14" s="10">
        <f>AE10/D10-1</f>
        <v>0.1219803736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>
      <c r="A16" s="6"/>
      <c r="B16" s="6"/>
      <c r="C16" s="9" t="s">
        <v>20</v>
      </c>
      <c r="D16" s="10">
        <f t="shared" ref="D16:E16" si="5">1-(1/(1+D14))</f>
        <v>0.05634845121</v>
      </c>
      <c r="E16" s="10">
        <f t="shared" si="5"/>
        <v>0.1087188123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>
      <c r="A17" s="6"/>
      <c r="B17" s="6"/>
      <c r="C17" s="9" t="s">
        <v>21</v>
      </c>
      <c r="D17" s="12">
        <f>abs(D16/D12)</f>
        <v>0.2260208364</v>
      </c>
      <c r="E17" s="12">
        <f>abs(E16/D12)</f>
        <v>0.4360850449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39">
      <c r="C39" s="9" t="s">
        <v>16</v>
      </c>
      <c r="D39" s="10">
        <f>2.1/4.9-1</f>
        <v>-0.5714285714</v>
      </c>
      <c r="F39" s="13" t="s">
        <v>22</v>
      </c>
    </row>
    <row r="40">
      <c r="C40" s="14" t="s">
        <v>23</v>
      </c>
      <c r="D40" s="11" t="s">
        <v>24</v>
      </c>
      <c r="E40" s="11" t="s">
        <v>18</v>
      </c>
    </row>
    <row r="41">
      <c r="C41" s="9" t="s">
        <v>19</v>
      </c>
      <c r="D41" s="15">
        <f>97/84-1</f>
        <v>0.1547619048</v>
      </c>
      <c r="E41" s="16">
        <f>96.5/73-1</f>
        <v>0.3219178082</v>
      </c>
      <c r="F41" s="13" t="s">
        <v>22</v>
      </c>
    </row>
    <row r="42">
      <c r="C42" s="6"/>
      <c r="E42" s="6"/>
    </row>
    <row r="43">
      <c r="C43" s="9" t="s">
        <v>20</v>
      </c>
      <c r="D43" s="10">
        <f t="shared" ref="D43:E43" si="6">1-(1/(1+D41))</f>
        <v>0.1340206186</v>
      </c>
      <c r="E43" s="10">
        <f t="shared" si="6"/>
        <v>0.2435233161</v>
      </c>
    </row>
    <row r="44">
      <c r="C44" s="9" t="s">
        <v>21</v>
      </c>
      <c r="D44" s="12">
        <f>abs(D43/D39)</f>
        <v>0.2345360825</v>
      </c>
      <c r="E44" s="12">
        <f>abs(E43/D39)</f>
        <v>0.4261658031</v>
      </c>
    </row>
  </sheetData>
  <hyperlinks>
    <hyperlink r:id="rId1" ref="A5"/>
    <hyperlink r:id="rId2" ref="F39"/>
    <hyperlink r:id="rId3" ref="F41"/>
  </hyperlinks>
  <drawing r:id="rId4"/>
</worksheet>
</file>